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<sst xmlns="http://schemas.openxmlformats.org/spreadsheetml/2006/main" count="295" uniqueCount="110">
  <si>
    <t>Sl.
No.</t>
  </si>
  <si>
    <t>Item Code / Make</t>
  </si>
  <si>
    <t>Estimated Rate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</si>
  <si>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</si>
  <si>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</si>
  <si>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</si>
  <si>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</si>
  <si>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</si>
  <si>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</si>
  <si>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</si>
  <si>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</si>
  <si>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</si>
  <si>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</si>
  <si>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</si>
  <si>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</si>
  <si>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</si>
  <si>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</si>
  <si>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</si>
  <si>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</si>
  <si>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</si>
  <si>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</si>
  <si>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</si>
  <si>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</si>
  <si>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</si>
  <si>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</si>
  <si>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Freight Charges ( Unloading &amp; Stacking)</t>
  </si>
  <si>
    <t>IIIrd Party i.e DGS&amp;D / RITES etc Inspection Charges @0.34%+Service Tax</t>
  </si>
  <si>
    <t xml:space="preserve">Less for Cenvat Credit,if any respect of Supplies Under full Excise Duty Category </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</si>
  <si>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</si>
  <si>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</si>
  <si>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</si>
  <si>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</si>
  <si>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</si>
  <si>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</si>
  <si>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</si>
  <si>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</si>
  <si>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</si>
  <si>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</si>
  <si>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</si>
  <si>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</si>
  <si>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</si>
  <si>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</si>
  <si>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</si>
  <si>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</si>
  <si>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Any Other Taxes</t>
  </si>
  <si>
    <t>Any Other Duties/Levies</t>
  </si>
  <si>
    <t>Excise Duty  Amount in INR</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</si>
  <si>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</si>
  <si>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</si>
  <si>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TOTAL AMOUNT  Without Taxes
</t>
    </r>
    <r>
      <rPr>
        <b/>
        <sz val="11"/>
        <color indexed="60"/>
        <rFont val="Arial"/>
        <family val="2"/>
      </rPr>
      <t>col (13) = (4) x (7)</t>
    </r>
  </si>
  <si>
    <r>
      <t xml:space="preserve">TOTAL AMOUNT  With Taxes
</t>
    </r>
    <r>
      <rPr>
        <b/>
        <sz val="11"/>
        <color indexed="60"/>
        <rFont val="Arial"/>
        <family val="2"/>
      </rPr>
      <t>col (14) = sum (8) to (13)</t>
    </r>
  </si>
  <si>
    <t>item4</t>
  </si>
  <si>
    <t>item6</t>
  </si>
  <si>
    <r>
      <t>Tender Inviting Authority:</t>
    </r>
    <r>
      <rPr>
        <b/>
        <sz val="11"/>
        <color indexed="60"/>
        <rFont val="Arial"/>
        <family val="2"/>
      </rPr>
      <t xml:space="preserve"> &lt;Director IISER Mohali &gt;</t>
    </r>
  </si>
  <si>
    <t>Meter</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</si>
  <si>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</si>
  <si>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</si>
  <si>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</si>
  <si>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</si>
  <si>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</si>
  <si>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</si>
  <si>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</si>
  <si>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</si>
  <si>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</si>
  <si>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</si>
  <si>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</si>
  <si>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</si>
  <si>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</si>
  <si>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</si>
  <si>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</si>
  <si>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</si>
  <si>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</si>
  <si>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</si>
  <si>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</si>
  <si>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</si>
  <si>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</si>
  <si>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</si>
  <si>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VAT Amount in INR On Total Amount (13)</t>
  </si>
  <si>
    <r>
      <t>Name of Work:</t>
    </r>
    <r>
      <rPr>
        <b/>
        <sz val="11"/>
        <color indexed="60"/>
        <rFont val="Arial"/>
        <family val="2"/>
      </rPr>
      <t xml:space="preserve"> &lt; Supply and installation of Office and Lab Furniture&gt;</t>
    </r>
  </si>
  <si>
    <r>
      <t xml:space="preserve">Contract No:  </t>
    </r>
    <r>
      <rPr>
        <b/>
        <sz val="11"/>
        <color indexed="60"/>
        <rFont val="Arial"/>
        <family val="2"/>
      </rPr>
      <t>&lt;  IISERM(748)16/17Pur&gt;</t>
    </r>
  </si>
  <si>
    <r>
      <rPr>
        <b/>
        <sz val="14"/>
        <rFont val="Arial"/>
        <family val="2"/>
      </rPr>
      <t>Lab Stool</t>
    </r>
    <r>
      <rPr>
        <sz val="14"/>
        <rFont val="Arial"/>
        <family val="2"/>
      </rPr>
      <t xml:space="preserve"> </t>
    </r>
    <r>
      <rPr>
        <sz val="11"/>
        <rFont val="Arial"/>
        <family val="2"/>
      </rPr>
      <t xml:space="preserve"> ( Complete with all specification as per tender)</t>
    </r>
  </si>
  <si>
    <r>
      <rPr>
        <b/>
        <sz val="14"/>
        <rFont val="Arial"/>
        <family val="2"/>
      </rPr>
      <t xml:space="preserve">Table of size 1200x600x750 mm </t>
    </r>
    <r>
      <rPr>
        <sz val="14"/>
        <rFont val="Arial"/>
        <family val="2"/>
      </rPr>
      <t xml:space="preserve"> </t>
    </r>
    <r>
      <rPr>
        <sz val="11"/>
        <rFont val="Arial"/>
        <family val="2"/>
      </rPr>
      <t xml:space="preserve">                                         ( Complete with all specification as per tender)</t>
    </r>
  </si>
  <si>
    <r>
      <rPr>
        <b/>
        <sz val="14"/>
        <rFont val="Arial"/>
        <family val="2"/>
      </rPr>
      <t xml:space="preserve">Providing and placing counter chair                      </t>
    </r>
    <r>
      <rPr>
        <sz val="14"/>
        <rFont val="Arial"/>
        <family val="2"/>
      </rPr>
      <t xml:space="preserve"> </t>
    </r>
    <r>
      <rPr>
        <sz val="11"/>
        <rFont val="Arial"/>
        <family val="2"/>
      </rPr>
      <t xml:space="preserve"> ( Complete with all specification as per tender)</t>
    </r>
  </si>
  <si>
    <r>
      <rPr>
        <b/>
        <sz val="14"/>
        <rFont val="Arial"/>
        <family val="2"/>
      </rPr>
      <t>Providing and placing of Student  chairs</t>
    </r>
    <r>
      <rPr>
        <sz val="11"/>
        <rFont val="Arial"/>
        <family val="2"/>
      </rPr>
      <t xml:space="preserve">                      ( Complete with all specification as per tender)</t>
    </r>
  </si>
  <si>
    <r>
      <rPr>
        <b/>
        <sz val="14"/>
        <rFont val="Arial"/>
        <family val="2"/>
      </rPr>
      <t>Providing and placing of Student  chairs</t>
    </r>
    <r>
      <rPr>
        <sz val="11"/>
        <rFont val="Arial"/>
        <family val="2"/>
      </rPr>
      <t xml:space="preserve">                            ( Complete with all specification as per tender)</t>
    </r>
  </si>
  <si>
    <r>
      <rPr>
        <b/>
        <sz val="14"/>
        <rFont val="Arial"/>
        <family val="2"/>
      </rPr>
      <t>Providing and fixing cafe Revolving stool without armrest</t>
    </r>
    <r>
      <rPr>
        <sz val="14"/>
        <rFont val="Arial"/>
        <family val="2"/>
      </rPr>
      <t xml:space="preserve"> </t>
    </r>
    <r>
      <rPr>
        <sz val="11"/>
        <rFont val="Arial"/>
        <family val="2"/>
      </rPr>
      <t xml:space="preserve"> ( Complete with all specification as per tender)</t>
    </r>
  </si>
  <si>
    <r>
      <rPr>
        <b/>
        <sz val="14"/>
        <rFont val="Arial"/>
        <family val="2"/>
      </rPr>
      <t>Providing and fixing cafe Revolving stool without armrest</t>
    </r>
    <r>
      <rPr>
        <sz val="11"/>
        <rFont val="Arial"/>
        <family val="2"/>
      </rPr>
      <t xml:space="preserve"> ( Complete with all specification as per tender)</t>
    </r>
  </si>
  <si>
    <r>
      <rPr>
        <b/>
        <sz val="14"/>
        <rFont val="Arial"/>
        <family val="2"/>
      </rPr>
      <t xml:space="preserve">Providing and fixing cafe Revolving stool </t>
    </r>
    <r>
      <rPr>
        <sz val="14"/>
        <rFont val="Arial"/>
        <family val="2"/>
      </rPr>
      <t xml:space="preserve"> </t>
    </r>
    <r>
      <rPr>
        <sz val="11"/>
        <rFont val="Arial"/>
        <family val="2"/>
      </rPr>
      <t xml:space="preserve">                    ( Complete with all specification as per tender)</t>
    </r>
  </si>
  <si>
    <r>
      <rPr>
        <b/>
        <sz val="14"/>
        <rFont val="Arial"/>
        <family val="2"/>
      </rPr>
      <t xml:space="preserve">Chair of dimension 600x600x900mm                          </t>
    </r>
    <r>
      <rPr>
        <sz val="14"/>
        <rFont val="Arial"/>
        <family val="2"/>
      </rPr>
      <t xml:space="preserve"> </t>
    </r>
    <r>
      <rPr>
        <sz val="11"/>
        <rFont val="Arial"/>
        <family val="2"/>
      </rPr>
      <t xml:space="preserve"> ( Complete with all specification as per tender)</t>
    </r>
  </si>
  <si>
    <r>
      <rPr>
        <b/>
        <sz val="14"/>
        <rFont val="Arial"/>
        <family val="2"/>
      </rPr>
      <t xml:space="preserve">Providing and placing Bench stool                         </t>
    </r>
    <r>
      <rPr>
        <sz val="14"/>
        <rFont val="Arial"/>
        <family val="2"/>
      </rPr>
      <t xml:space="preserve"> </t>
    </r>
    <r>
      <rPr>
        <sz val="11"/>
        <rFont val="Arial"/>
        <family val="2"/>
      </rPr>
      <t xml:space="preserve"> ( Complete with all specification as per tender)</t>
    </r>
  </si>
  <si>
    <r>
      <rPr>
        <b/>
        <sz val="14"/>
        <rFont val="Arial"/>
        <family val="2"/>
      </rPr>
      <t xml:space="preserve">Providing and placing Cafe chair.                            </t>
    </r>
    <r>
      <rPr>
        <sz val="11"/>
        <rFont val="Arial"/>
        <family val="2"/>
      </rPr>
      <t xml:space="preserve"> ( Complete with all specification as per tender)</t>
    </r>
  </si>
  <si>
    <r>
      <rPr>
        <b/>
        <sz val="14"/>
        <rFont val="Arial"/>
        <family val="2"/>
      </rPr>
      <t xml:space="preserve">Providing, fixing and placing Restaurant chair without Armrests                                                       </t>
    </r>
    <r>
      <rPr>
        <sz val="14"/>
        <rFont val="Arial"/>
        <family val="2"/>
      </rPr>
      <t xml:space="preserve"> </t>
    </r>
    <r>
      <rPr>
        <sz val="11"/>
        <rFont val="Arial"/>
        <family val="2"/>
      </rPr>
      <t xml:space="preserve"> ( Complete with all specification as per tender)</t>
    </r>
  </si>
  <si>
    <r>
      <rPr>
        <b/>
        <sz val="14"/>
        <rFont val="Arial"/>
        <family val="2"/>
      </rPr>
      <t xml:space="preserve">Providing and placing Restaurant chair                </t>
    </r>
    <r>
      <rPr>
        <sz val="14"/>
        <rFont val="Arial"/>
        <family val="2"/>
      </rPr>
      <t xml:space="preserve"> </t>
    </r>
    <r>
      <rPr>
        <sz val="11"/>
        <rFont val="Arial"/>
        <family val="2"/>
      </rPr>
      <t xml:space="preserve"> ( Complete with all specification as per tender)</t>
    </r>
  </si>
  <si>
    <r>
      <rPr>
        <b/>
        <sz val="14"/>
        <rFont val="Arial"/>
        <family val="2"/>
      </rPr>
      <t xml:space="preserve">Computer table </t>
    </r>
    <r>
      <rPr>
        <sz val="11"/>
        <rFont val="Arial"/>
        <family val="2"/>
      </rPr>
      <t xml:space="preserve">Overall Size : 1050 mm x 600 mm D x 750 Ht              </t>
    </r>
    <r>
      <rPr>
        <b/>
        <sz val="14"/>
        <rFont val="Arial"/>
        <family val="2"/>
      </rPr>
      <t xml:space="preserve">                                              </t>
    </r>
    <r>
      <rPr>
        <sz val="11"/>
        <rFont val="Arial"/>
        <family val="2"/>
      </rPr>
      <t xml:space="preserve"> ( Complete with all specification as per tender)</t>
    </r>
  </si>
  <si>
    <r>
      <rPr>
        <b/>
        <sz val="14"/>
        <rFont val="Arial"/>
        <family val="2"/>
      </rPr>
      <t xml:space="preserve">T-9 Table --Overall Size: 1365mm L x 680mm D x 750mm Ht </t>
    </r>
    <r>
      <rPr>
        <sz val="11"/>
        <rFont val="Arial"/>
        <family val="2"/>
      </rPr>
      <t>( Complete with all specification as per tender)</t>
    </r>
  </si>
  <si>
    <r>
      <rPr>
        <b/>
        <sz val="14"/>
        <rFont val="Arial"/>
        <family val="2"/>
      </rPr>
      <t>Almirah SIZE: Height 1970mms, Width 915mms, Depth 485mms</t>
    </r>
    <r>
      <rPr>
        <sz val="11"/>
        <rFont val="Arial"/>
        <family val="2"/>
      </rPr>
      <t>(Complete with all specification as per tender)</t>
    </r>
  </si>
  <si>
    <r>
      <rPr>
        <b/>
        <sz val="14"/>
        <rFont val="Arial"/>
        <family val="2"/>
      </rPr>
      <t xml:space="preserve">Table of size 1650x900x750 mm                               </t>
    </r>
    <r>
      <rPr>
        <sz val="14"/>
        <rFont val="Arial"/>
        <family val="2"/>
      </rPr>
      <t xml:space="preserve"> </t>
    </r>
    <r>
      <rPr>
        <sz val="11"/>
        <rFont val="Arial"/>
        <family val="2"/>
      </rPr>
      <t xml:space="preserve"> ( Complete with all specification as per tender)</t>
    </r>
  </si>
  <si>
    <r>
      <rPr>
        <b/>
        <sz val="14"/>
        <rFont val="Arial"/>
        <family val="2"/>
      </rPr>
      <t xml:space="preserve">Filing cabinet Filing Cabinet 4 door                       </t>
    </r>
    <r>
      <rPr>
        <sz val="14"/>
        <rFont val="Arial"/>
        <family val="2"/>
      </rPr>
      <t xml:space="preserve"> </t>
    </r>
    <r>
      <rPr>
        <sz val="11"/>
        <rFont val="Arial"/>
        <family val="2"/>
      </rPr>
      <t xml:space="preserve"> ( Complete with all specification as per tender)</t>
    </r>
  </si>
  <si>
    <r>
      <rPr>
        <b/>
        <sz val="14"/>
        <rFont val="Arial"/>
        <family val="2"/>
      </rPr>
      <t xml:space="preserve">Book shelf Book cases 4 glass door                      </t>
    </r>
    <r>
      <rPr>
        <sz val="14"/>
        <rFont val="Arial"/>
        <family val="2"/>
      </rPr>
      <t xml:space="preserve"> </t>
    </r>
    <r>
      <rPr>
        <sz val="11"/>
        <rFont val="Arial"/>
        <family val="2"/>
      </rPr>
      <t xml:space="preserve"> ( Complete with all specification as per tender)</t>
    </r>
  </si>
  <si>
    <r>
      <rPr>
        <b/>
        <sz val="14"/>
        <rFont val="Arial"/>
        <family val="2"/>
      </rPr>
      <t xml:space="preserve">Workstation – MAX-2 W 2580 x D 660 x H 1200          </t>
    </r>
    <r>
      <rPr>
        <sz val="14"/>
        <rFont val="Arial"/>
        <family val="2"/>
      </rPr>
      <t xml:space="preserve"> </t>
    </r>
    <r>
      <rPr>
        <sz val="11"/>
        <rFont val="Arial"/>
        <family val="2"/>
      </rPr>
      <t xml:space="preserve"> ( Complete with all specification as per tender)</t>
    </r>
  </si>
  <si>
    <r>
      <rPr>
        <b/>
        <sz val="14"/>
        <rFont val="Arial"/>
        <family val="2"/>
      </rPr>
      <t xml:space="preserve">Workstation – MAX-7 W1500X1500XH1200MM        </t>
    </r>
    <r>
      <rPr>
        <sz val="11"/>
        <rFont val="Arial"/>
        <family val="2"/>
      </rPr>
      <t xml:space="preserve"> ( Complete with all specification as per tender)</t>
    </r>
  </si>
  <si>
    <r>
      <rPr>
        <b/>
        <sz val="14"/>
        <rFont val="Arial"/>
        <family val="2"/>
      </rPr>
      <t xml:space="preserve">GA-517 (Sleek model) Medium back chair               </t>
    </r>
    <r>
      <rPr>
        <sz val="11"/>
        <rFont val="Arial"/>
        <family val="2"/>
      </rPr>
      <t>( Complete with all specification as per tender)</t>
    </r>
  </si>
  <si>
    <r>
      <rPr>
        <b/>
        <sz val="14"/>
        <rFont val="Arial"/>
        <family val="2"/>
      </rPr>
      <t xml:space="preserve">Mail Box-Customized letter box                               </t>
    </r>
    <r>
      <rPr>
        <sz val="11"/>
        <rFont val="Arial"/>
        <family val="2"/>
      </rPr>
      <t xml:space="preserve"> ( Complete with all specification as per tender)</t>
    </r>
  </si>
  <si>
    <r>
      <rPr>
        <b/>
        <sz val="14"/>
        <rFont val="Arial"/>
        <family val="2"/>
      </rPr>
      <t xml:space="preserve">Worktop of size 1200x600x750mm made up               </t>
    </r>
    <r>
      <rPr>
        <sz val="11"/>
        <rFont val="Arial"/>
        <family val="2"/>
      </rPr>
      <t xml:space="preserve"> ( Complete with all specification as per tender)</t>
    </r>
  </si>
  <si>
    <r>
      <rPr>
        <b/>
        <sz val="14"/>
        <rFont val="Arial"/>
        <family val="2"/>
      </rPr>
      <t xml:space="preserve">Medium  Back  chair                                                         </t>
    </r>
    <r>
      <rPr>
        <sz val="11"/>
        <rFont val="Arial"/>
        <family val="2"/>
      </rPr>
      <t xml:space="preserve"> ( Complete with all specification as per tender)</t>
    </r>
  </si>
  <si>
    <r>
      <rPr>
        <b/>
        <sz val="14"/>
        <rFont val="Arial"/>
        <family val="2"/>
      </rPr>
      <t xml:space="preserve">STUDY TABLE  </t>
    </r>
    <r>
      <rPr>
        <sz val="11"/>
        <rFont val="Arial"/>
        <family val="2"/>
      </rPr>
      <t xml:space="preserve"> ( Complete with all specification as per tender)</t>
    </r>
  </si>
  <si>
    <r>
      <rPr>
        <b/>
        <sz val="14"/>
        <rFont val="Arial"/>
        <family val="2"/>
      </rPr>
      <t xml:space="preserve">READING TABLES FOR HOSTEL                               </t>
    </r>
    <r>
      <rPr>
        <sz val="14"/>
        <rFont val="Arial"/>
        <family val="2"/>
      </rPr>
      <t xml:space="preserve"> </t>
    </r>
    <r>
      <rPr>
        <sz val="11"/>
        <rFont val="Arial"/>
        <family val="2"/>
      </rPr>
      <t xml:space="preserve"> ( Complete with all specification as per tender)</t>
    </r>
  </si>
  <si>
    <r>
      <rPr>
        <b/>
        <sz val="14"/>
        <rFont val="Arial"/>
        <family val="2"/>
      </rPr>
      <t>CHAIRS</t>
    </r>
    <r>
      <rPr>
        <sz val="14"/>
        <rFont val="Arial"/>
        <family val="2"/>
      </rPr>
      <t xml:space="preserve"> </t>
    </r>
    <r>
      <rPr>
        <sz val="11"/>
        <rFont val="Arial"/>
        <family val="2"/>
      </rPr>
      <t xml:space="preserve"> ( Complete with all specification as per tender)</t>
    </r>
  </si>
  <si>
    <t>item29</t>
  </si>
  <si>
    <t>item30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</si>
</sst>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4"/>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4"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1" fontId="3" fillId="0" borderId="11" xfId="59" applyNumberFormat="1" applyFont="1" applyFill="1" applyBorder="1" applyAlignment="1">
      <alignment horizontal="center" vertical="center"/>
      <protection/>
    </xf>
    <xf numFmtId="0" fontId="0" fillId="0" borderId="11" xfId="0" applyFill="1" applyBorder="1" applyAlignment="1">
      <alignment horizontal="center"/>
    </xf>
    <xf numFmtId="0" fontId="3" fillId="0" borderId="11" xfId="57" applyNumberFormat="1" applyFont="1" applyFill="1" applyBorder="1" applyAlignment="1">
      <alignment vertical="top"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6"/>
  <sheetViews>
    <sheetView showGridLines="0" zoomScale="75" zoomScaleNormal="75" zoomScalePageLayoutView="0" workbookViewId="0" topLeftCell="A38">
      <selection activeCell="Q16" sqref="Q16"/>
    </sheetView>
  </sheetViews>
  <sheetFormatPr defaultColWidth="9.140625" defaultRowHeight="15"/>
  <cols>
    <col min="1" max="1" width="12.7109375" style="21" customWidth="1"/>
    <col min="2" max="2" width="66.7109375" style="21" customWidth="1"/>
    <col min="3" max="3" width="12.00390625" style="21" hidden="1" customWidth="1"/>
    <col min="4" max="4" width="8.00390625" style="21" customWidth="1"/>
    <col min="5" max="5" width="7.71093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2.57421875" style="21" customWidth="1"/>
    <col min="13" max="13" width="17.8515625" style="21" customWidth="1"/>
    <col min="14" max="14" width="13.7109375" style="41" hidden="1" customWidth="1"/>
    <col min="15" max="15" width="16.140625" style="21" customWidth="1"/>
    <col min="16" max="16" width="15.28125" style="21" customWidth="1"/>
    <col min="17" max="17" width="11.421875" style="21" customWidth="1"/>
    <col min="18" max="18" width="13.28125" style="21" hidden="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57421875" style="21" customWidth="1"/>
    <col min="54" max="54" width="23.42187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8" t="str">
        <f>B2&amp;" BoQ"</f>
        <v>Item Wise BoQ</v>
      </c>
      <c r="B1" s="78"/>
      <c r="C1" s="78"/>
      <c r="D1" s="78"/>
      <c r="E1" s="78"/>
      <c r="F1" s="78"/>
      <c r="G1" s="78"/>
      <c r="H1" s="78"/>
      <c r="I1" s="78"/>
      <c r="J1" s="78"/>
      <c r="K1" s="78"/>
      <c r="L1" s="78"/>
      <c r="O1" s="2">
        <v>15</v>
      </c>
      <c r="P1" s="2"/>
      <c r="Q1" s="3"/>
      <c r="IE1" s="3"/>
      <c r="IF1" s="3"/>
      <c r="IG1" s="3"/>
      <c r="IH1" s="3"/>
      <c r="II1" s="3"/>
    </row>
    <row r="2" spans="1:17" s="1" customFormat="1" ht="25.5" customHeight="1" hidden="1">
      <c r="A2" s="23" t="s">
        <v>4</v>
      </c>
      <c r="B2" s="23" t="s">
        <v>40</v>
      </c>
      <c r="C2" s="23" t="s">
        <v>5</v>
      </c>
      <c r="D2" s="23" t="s">
        <v>6</v>
      </c>
      <c r="E2" s="23" t="s">
        <v>7</v>
      </c>
      <c r="J2" s="4"/>
      <c r="K2" s="4"/>
      <c r="L2" s="4"/>
      <c r="O2" s="2"/>
      <c r="P2" s="2"/>
      <c r="Q2" s="3"/>
    </row>
    <row r="3" spans="1:243" s="1" customFormat="1" ht="30" customHeight="1" hidden="1">
      <c r="A3" s="1" t="s">
        <v>8</v>
      </c>
      <c r="IE3" s="3"/>
      <c r="IF3" s="3"/>
      <c r="IG3" s="3"/>
      <c r="IH3" s="3"/>
      <c r="II3" s="3"/>
    </row>
    <row r="4" spans="1:243" s="5" customFormat="1" ht="30" customHeight="1">
      <c r="A4" s="79" t="s">
        <v>53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 customHeight="1">
      <c r="A5" s="79" t="s">
        <v>78</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9" t="s">
        <v>79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1" t="s">
        <v>9</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33.75" customHeight="1">
      <c r="A8" s="24" t="s">
        <v>10</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2" t="s">
        <v>48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42" t="s">
        <v>17</v>
      </c>
      <c r="C11" s="42" t="s">
        <v>1</v>
      </c>
      <c r="D11" s="42" t="s">
        <v>18</v>
      </c>
      <c r="E11" s="42" t="s">
        <v>19</v>
      </c>
      <c r="F11" s="42" t="s">
        <v>2</v>
      </c>
      <c r="G11" s="42"/>
      <c r="H11" s="42"/>
      <c r="I11" s="42" t="s">
        <v>20</v>
      </c>
      <c r="J11" s="42" t="s">
        <v>21</v>
      </c>
      <c r="K11" s="42" t="s">
        <v>22</v>
      </c>
      <c r="L11" s="42" t="s">
        <v>23</v>
      </c>
      <c r="M11" s="43" t="s">
        <v>24</v>
      </c>
      <c r="N11" s="42" t="s">
        <v>46</v>
      </c>
      <c r="O11" s="42" t="s">
        <v>77</v>
      </c>
      <c r="P11" s="42" t="s">
        <v>25</v>
      </c>
      <c r="Q11" s="42" t="s">
        <v>44</v>
      </c>
      <c r="R11" s="42" t="s">
        <v>45</v>
      </c>
      <c r="S11" s="42" t="s">
        <v>26</v>
      </c>
      <c r="T11" s="42" t="s">
        <v>27</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49</v>
      </c>
      <c r="BB11" s="44" t="s">
        <v>50</v>
      </c>
      <c r="BC11" s="45" t="s">
        <v>47</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7</v>
      </c>
      <c r="N12" s="46">
        <v>8</v>
      </c>
      <c r="O12" s="46">
        <v>9</v>
      </c>
      <c r="P12" s="46">
        <v>10</v>
      </c>
      <c r="Q12" s="46">
        <v>11</v>
      </c>
      <c r="R12" s="46">
        <v>12</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13</v>
      </c>
      <c r="BB12" s="46">
        <v>14</v>
      </c>
      <c r="BC12" s="46">
        <v>15</v>
      </c>
      <c r="IE12" s="13"/>
      <c r="IF12" s="13"/>
      <c r="IG12" s="13"/>
      <c r="IH12" s="13"/>
      <c r="II12" s="13"/>
    </row>
    <row r="13" spans="1:243" s="9" customFormat="1" ht="23.25" customHeight="1">
      <c r="A13" s="50">
        <v>1</v>
      </c>
      <c r="B13" s="71" t="s">
        <v>80</v>
      </c>
      <c r="C13" s="68" t="s">
        <v>29</v>
      </c>
      <c r="D13" s="69">
        <v>100</v>
      </c>
      <c r="E13" s="53" t="s">
        <v>30</v>
      </c>
      <c r="F13" s="52">
        <v>0</v>
      </c>
      <c r="G13" s="54"/>
      <c r="H13" s="55"/>
      <c r="I13" s="56" t="s">
        <v>31</v>
      </c>
      <c r="J13" s="57">
        <f aca="true" t="shared" si="0" ref="J13:J18">IF(I13="Less(-)",-1,1)</f>
        <v>1</v>
      </c>
      <c r="K13" s="58" t="s">
        <v>41</v>
      </c>
      <c r="L13" s="58" t="s">
        <v>7</v>
      </c>
      <c r="M13" s="59"/>
      <c r="N13" s="66"/>
      <c r="O13" s="66"/>
      <c r="P13" s="67"/>
      <c r="Q13" s="67"/>
      <c r="R13" s="67"/>
      <c r="S13" s="60"/>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total_amount_ba($B$2,$D$2,D13,F13,J13,K13,M13)*D13</f>
        <v>0</v>
      </c>
      <c r="BB13" s="64">
        <f>BA13+SUM(N13:AZ13)</f>
        <v>0</v>
      </c>
      <c r="BC13" s="51" t="str">
        <f aca="true" t="shared" si="1" ref="BC13:BC18">SpellNumber(L13,BB13)</f>
        <v>INR Zero Only</v>
      </c>
      <c r="IE13" s="10">
        <v>1.01</v>
      </c>
      <c r="IF13" s="10" t="s">
        <v>32</v>
      </c>
      <c r="IG13" s="10" t="s">
        <v>29</v>
      </c>
      <c r="IH13" s="10">
        <v>123.223</v>
      </c>
      <c r="II13" s="10" t="s">
        <v>30</v>
      </c>
    </row>
    <row r="14" spans="1:243" s="9" customFormat="1" ht="31.5" customHeight="1">
      <c r="A14" s="50">
        <f>A13+1</f>
        <v>2</v>
      </c>
      <c r="B14" s="71" t="s">
        <v>81</v>
      </c>
      <c r="C14" s="68" t="s">
        <v>34</v>
      </c>
      <c r="D14" s="69">
        <v>26</v>
      </c>
      <c r="E14" s="53" t="s">
        <v>30</v>
      </c>
      <c r="F14" s="52">
        <v>0</v>
      </c>
      <c r="G14" s="54"/>
      <c r="H14" s="54"/>
      <c r="I14" s="56" t="s">
        <v>31</v>
      </c>
      <c r="J14" s="57">
        <f t="shared" si="0"/>
        <v>1</v>
      </c>
      <c r="K14" s="58" t="s">
        <v>41</v>
      </c>
      <c r="L14" s="58" t="s">
        <v>7</v>
      </c>
      <c r="M14" s="59"/>
      <c r="N14" s="66"/>
      <c r="O14" s="66"/>
      <c r="P14" s="67"/>
      <c r="Q14" s="67"/>
      <c r="R14" s="67"/>
      <c r="S14" s="60"/>
      <c r="T14" s="61"/>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 aca="true" t="shared" si="2" ref="BA14:BA42">total_amount_ba($B$2,$D$2,D14,F14,J14,K14,M14)*D14</f>
        <v>0</v>
      </c>
      <c r="BB14" s="64">
        <f aca="true" t="shared" si="3" ref="BB14:BB42">BA14+SUM(N14:AZ14)</f>
        <v>0</v>
      </c>
      <c r="BC14" s="51" t="str">
        <f t="shared" si="1"/>
        <v>INR Zero Only</v>
      </c>
      <c r="IE14" s="10">
        <v>1.02</v>
      </c>
      <c r="IF14" s="10" t="s">
        <v>33</v>
      </c>
      <c r="IG14" s="10" t="s">
        <v>34</v>
      </c>
      <c r="IH14" s="10">
        <v>213</v>
      </c>
      <c r="II14" s="10" t="s">
        <v>30</v>
      </c>
    </row>
    <row r="15" spans="1:243" s="9" customFormat="1" ht="34.5" customHeight="1">
      <c r="A15" s="50">
        <f aca="true" t="shared" si="4" ref="A15:A39">A14+1</f>
        <v>3</v>
      </c>
      <c r="B15" s="71" t="s">
        <v>83</v>
      </c>
      <c r="C15" s="68" t="s">
        <v>35</v>
      </c>
      <c r="D15" s="69">
        <v>2</v>
      </c>
      <c r="E15" s="53" t="s">
        <v>30</v>
      </c>
      <c r="F15" s="52">
        <v>0</v>
      </c>
      <c r="G15" s="54"/>
      <c r="H15" s="54"/>
      <c r="I15" s="56" t="s">
        <v>31</v>
      </c>
      <c r="J15" s="57">
        <f t="shared" si="0"/>
        <v>1</v>
      </c>
      <c r="K15" s="58" t="s">
        <v>41</v>
      </c>
      <c r="L15" s="58" t="s">
        <v>7</v>
      </c>
      <c r="M15" s="59"/>
      <c r="N15" s="66"/>
      <c r="O15" s="66"/>
      <c r="P15" s="67"/>
      <c r="Q15" s="67"/>
      <c r="R15" s="67"/>
      <c r="S15" s="60"/>
      <c r="T15" s="61"/>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 t="shared" si="2"/>
        <v>0</v>
      </c>
      <c r="BB15" s="64">
        <f t="shared" si="3"/>
        <v>0</v>
      </c>
      <c r="BC15" s="51" t="str">
        <f t="shared" si="1"/>
        <v>INR Zero Only</v>
      </c>
      <c r="IE15" s="10">
        <v>2</v>
      </c>
      <c r="IF15" s="10" t="s">
        <v>28</v>
      </c>
      <c r="IG15" s="10" t="s">
        <v>35</v>
      </c>
      <c r="IH15" s="10">
        <v>10</v>
      </c>
      <c r="II15" s="10" t="s">
        <v>30</v>
      </c>
    </row>
    <row r="16" spans="1:243" s="9" customFormat="1" ht="38.25" customHeight="1">
      <c r="A16" s="50">
        <f t="shared" si="4"/>
        <v>4</v>
      </c>
      <c r="B16" s="71" t="s">
        <v>84</v>
      </c>
      <c r="C16" s="68" t="s">
        <v>51</v>
      </c>
      <c r="D16" s="69">
        <v>4</v>
      </c>
      <c r="E16" s="53" t="s">
        <v>30</v>
      </c>
      <c r="F16" s="52">
        <v>0</v>
      </c>
      <c r="G16" s="54"/>
      <c r="H16" s="55"/>
      <c r="I16" s="56" t="s">
        <v>31</v>
      </c>
      <c r="J16" s="57">
        <f t="shared" si="0"/>
        <v>1</v>
      </c>
      <c r="K16" s="58" t="s">
        <v>41</v>
      </c>
      <c r="L16" s="58" t="s">
        <v>7</v>
      </c>
      <c r="M16" s="59"/>
      <c r="N16" s="66"/>
      <c r="O16" s="66"/>
      <c r="P16" s="67"/>
      <c r="Q16" s="67"/>
      <c r="R16" s="67"/>
      <c r="S16" s="60"/>
      <c r="T16" s="61"/>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 t="shared" si="2"/>
        <v>0</v>
      </c>
      <c r="BB16" s="64">
        <f t="shared" si="3"/>
        <v>0</v>
      </c>
      <c r="BC16" s="51" t="str">
        <f t="shared" si="1"/>
        <v>INR Zero Only</v>
      </c>
      <c r="IE16" s="10">
        <v>1.01</v>
      </c>
      <c r="IF16" s="10" t="s">
        <v>32</v>
      </c>
      <c r="IG16" s="10" t="s">
        <v>29</v>
      </c>
      <c r="IH16" s="10">
        <v>123.223</v>
      </c>
      <c r="II16" s="10" t="s">
        <v>30</v>
      </c>
    </row>
    <row r="17" spans="1:243" s="9" customFormat="1" ht="39" customHeight="1">
      <c r="A17" s="50">
        <f t="shared" si="4"/>
        <v>5</v>
      </c>
      <c r="B17" s="71" t="s">
        <v>82</v>
      </c>
      <c r="C17" s="68" t="s">
        <v>36</v>
      </c>
      <c r="D17" s="70">
        <v>4</v>
      </c>
      <c r="E17" s="53" t="s">
        <v>30</v>
      </c>
      <c r="F17" s="52">
        <v>0</v>
      </c>
      <c r="G17" s="54"/>
      <c r="H17" s="54"/>
      <c r="I17" s="56" t="s">
        <v>31</v>
      </c>
      <c r="J17" s="57">
        <f t="shared" si="0"/>
        <v>1</v>
      </c>
      <c r="K17" s="58" t="s">
        <v>41</v>
      </c>
      <c r="L17" s="58" t="s">
        <v>7</v>
      </c>
      <c r="M17" s="59"/>
      <c r="N17" s="66"/>
      <c r="O17" s="66"/>
      <c r="P17" s="67"/>
      <c r="Q17" s="67"/>
      <c r="R17" s="67"/>
      <c r="S17" s="60"/>
      <c r="T17" s="61"/>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 t="shared" si="2"/>
        <v>0</v>
      </c>
      <c r="BB17" s="64">
        <f t="shared" si="3"/>
        <v>0</v>
      </c>
      <c r="BC17" s="51" t="str">
        <f t="shared" si="1"/>
        <v>INR Zero Only</v>
      </c>
      <c r="IE17" s="10">
        <v>1.02</v>
      </c>
      <c r="IF17" s="10" t="s">
        <v>33</v>
      </c>
      <c r="IG17" s="10" t="s">
        <v>34</v>
      </c>
      <c r="IH17" s="10">
        <v>213</v>
      </c>
      <c r="II17" s="10" t="s">
        <v>30</v>
      </c>
    </row>
    <row r="18" spans="1:243" s="9" customFormat="1" ht="37.5" customHeight="1">
      <c r="A18" s="50">
        <f t="shared" si="4"/>
        <v>6</v>
      </c>
      <c r="B18" s="71" t="s">
        <v>85</v>
      </c>
      <c r="C18" s="68" t="s">
        <v>52</v>
      </c>
      <c r="D18" s="70">
        <v>20</v>
      </c>
      <c r="E18" s="53" t="s">
        <v>30</v>
      </c>
      <c r="F18" s="52">
        <v>0</v>
      </c>
      <c r="G18" s="54"/>
      <c r="H18" s="54"/>
      <c r="I18" s="56" t="s">
        <v>31</v>
      </c>
      <c r="J18" s="57">
        <f t="shared" si="0"/>
        <v>1</v>
      </c>
      <c r="K18" s="58" t="s">
        <v>41</v>
      </c>
      <c r="L18" s="58" t="s">
        <v>7</v>
      </c>
      <c r="M18" s="59"/>
      <c r="N18" s="66"/>
      <c r="O18" s="66"/>
      <c r="P18" s="67"/>
      <c r="Q18" s="67"/>
      <c r="R18" s="67"/>
      <c r="S18" s="60"/>
      <c r="T18" s="61"/>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 t="shared" si="2"/>
        <v>0</v>
      </c>
      <c r="BB18" s="64">
        <f t="shared" si="3"/>
        <v>0</v>
      </c>
      <c r="BC18" s="51" t="str">
        <f t="shared" si="1"/>
        <v>INR Zero Only</v>
      </c>
      <c r="IE18" s="10">
        <v>2</v>
      </c>
      <c r="IF18" s="10" t="s">
        <v>28</v>
      </c>
      <c r="IG18" s="10" t="s">
        <v>35</v>
      </c>
      <c r="IH18" s="10">
        <v>10</v>
      </c>
      <c r="II18" s="10" t="s">
        <v>30</v>
      </c>
    </row>
    <row r="19" spans="1:243" s="9" customFormat="1" ht="36.75" customHeight="1">
      <c r="A19" s="50">
        <f t="shared" si="4"/>
        <v>7</v>
      </c>
      <c r="B19" s="71" t="s">
        <v>86</v>
      </c>
      <c r="C19" s="68" t="s">
        <v>55</v>
      </c>
      <c r="D19" s="70">
        <v>3</v>
      </c>
      <c r="E19" s="53" t="s">
        <v>30</v>
      </c>
      <c r="F19" s="52">
        <v>0</v>
      </c>
      <c r="G19" s="54"/>
      <c r="H19" s="54"/>
      <c r="I19" s="56" t="s">
        <v>31</v>
      </c>
      <c r="J19" s="57">
        <f aca="true" t="shared" si="5" ref="J19:J42">IF(I19="Less(-)",-1,1)</f>
        <v>1</v>
      </c>
      <c r="K19" s="58" t="s">
        <v>41</v>
      </c>
      <c r="L19" s="58" t="s">
        <v>7</v>
      </c>
      <c r="M19" s="59"/>
      <c r="N19" s="66"/>
      <c r="O19" s="66"/>
      <c r="P19" s="67"/>
      <c r="Q19" s="67"/>
      <c r="R19" s="67"/>
      <c r="S19" s="60"/>
      <c r="T19" s="61"/>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 t="shared" si="2"/>
        <v>0</v>
      </c>
      <c r="BB19" s="64">
        <f t="shared" si="3"/>
        <v>0</v>
      </c>
      <c r="BC19" s="51" t="str">
        <f aca="true" t="shared" si="6" ref="BC19:BC42">SpellNumber(L19,BB19)</f>
        <v>INR Zero Only</v>
      </c>
      <c r="IE19" s="10"/>
      <c r="IF19" s="10"/>
      <c r="IG19" s="10"/>
      <c r="IH19" s="10"/>
      <c r="II19" s="10"/>
    </row>
    <row r="20" spans="1:243" s="9" customFormat="1" ht="38.25" customHeight="1">
      <c r="A20" s="50">
        <f t="shared" si="4"/>
        <v>8</v>
      </c>
      <c r="B20" s="71" t="s">
        <v>85</v>
      </c>
      <c r="C20" s="68" t="s">
        <v>56</v>
      </c>
      <c r="D20" s="70">
        <v>7</v>
      </c>
      <c r="E20" s="53" t="s">
        <v>30</v>
      </c>
      <c r="F20" s="52">
        <v>0</v>
      </c>
      <c r="G20" s="54"/>
      <c r="H20" s="54"/>
      <c r="I20" s="56" t="s">
        <v>31</v>
      </c>
      <c r="J20" s="57">
        <f t="shared" si="5"/>
        <v>1</v>
      </c>
      <c r="K20" s="58" t="s">
        <v>41</v>
      </c>
      <c r="L20" s="58" t="s">
        <v>7</v>
      </c>
      <c r="M20" s="59"/>
      <c r="N20" s="66"/>
      <c r="O20" s="66"/>
      <c r="P20" s="67"/>
      <c r="Q20" s="67"/>
      <c r="R20" s="67"/>
      <c r="S20" s="60"/>
      <c r="T20" s="61"/>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3">
        <f t="shared" si="2"/>
        <v>0</v>
      </c>
      <c r="BB20" s="64">
        <f t="shared" si="3"/>
        <v>0</v>
      </c>
      <c r="BC20" s="51" t="str">
        <f t="shared" si="6"/>
        <v>INR Zero Only</v>
      </c>
      <c r="IE20" s="10"/>
      <c r="IF20" s="10"/>
      <c r="IG20" s="10"/>
      <c r="IH20" s="10"/>
      <c r="II20" s="10"/>
    </row>
    <row r="21" spans="1:243" s="9" customFormat="1" ht="37.5" customHeight="1">
      <c r="A21" s="50">
        <f t="shared" si="4"/>
        <v>9</v>
      </c>
      <c r="B21" s="71" t="s">
        <v>87</v>
      </c>
      <c r="C21" s="68" t="s">
        <v>57</v>
      </c>
      <c r="D21" s="70">
        <v>7</v>
      </c>
      <c r="E21" s="53" t="s">
        <v>30</v>
      </c>
      <c r="F21" s="52">
        <v>0</v>
      </c>
      <c r="G21" s="54"/>
      <c r="H21" s="54"/>
      <c r="I21" s="56" t="s">
        <v>31</v>
      </c>
      <c r="J21" s="57">
        <f t="shared" si="5"/>
        <v>1</v>
      </c>
      <c r="K21" s="58" t="s">
        <v>41</v>
      </c>
      <c r="L21" s="58" t="s">
        <v>7</v>
      </c>
      <c r="M21" s="59"/>
      <c r="N21" s="66"/>
      <c r="O21" s="66"/>
      <c r="P21" s="67"/>
      <c r="Q21" s="67"/>
      <c r="R21" s="67"/>
      <c r="S21" s="60"/>
      <c r="T21" s="61"/>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3">
        <f t="shared" si="2"/>
        <v>0</v>
      </c>
      <c r="BB21" s="64">
        <f t="shared" si="3"/>
        <v>0</v>
      </c>
      <c r="BC21" s="51" t="str">
        <f t="shared" si="6"/>
        <v>INR Zero Only</v>
      </c>
      <c r="IE21" s="10"/>
      <c r="IF21" s="10"/>
      <c r="IG21" s="10"/>
      <c r="IH21" s="10"/>
      <c r="II21" s="10"/>
    </row>
    <row r="22" spans="1:243" s="9" customFormat="1" ht="38.25" customHeight="1">
      <c r="A22" s="50">
        <f t="shared" si="4"/>
        <v>10</v>
      </c>
      <c r="B22" s="71" t="s">
        <v>88</v>
      </c>
      <c r="C22" s="68" t="s">
        <v>58</v>
      </c>
      <c r="D22" s="70">
        <v>40</v>
      </c>
      <c r="E22" s="53" t="s">
        <v>30</v>
      </c>
      <c r="F22" s="52">
        <v>0</v>
      </c>
      <c r="G22" s="54"/>
      <c r="H22" s="54"/>
      <c r="I22" s="56" t="s">
        <v>31</v>
      </c>
      <c r="J22" s="57">
        <f t="shared" si="5"/>
        <v>1</v>
      </c>
      <c r="K22" s="58" t="s">
        <v>41</v>
      </c>
      <c r="L22" s="58" t="s">
        <v>7</v>
      </c>
      <c r="M22" s="59"/>
      <c r="N22" s="66"/>
      <c r="O22" s="66"/>
      <c r="P22" s="67"/>
      <c r="Q22" s="67"/>
      <c r="R22" s="67"/>
      <c r="S22" s="60"/>
      <c r="T22" s="61"/>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3">
        <f t="shared" si="2"/>
        <v>0</v>
      </c>
      <c r="BB22" s="64">
        <f t="shared" si="3"/>
        <v>0</v>
      </c>
      <c r="BC22" s="51" t="str">
        <f t="shared" si="6"/>
        <v>INR Zero Only</v>
      </c>
      <c r="IE22" s="10"/>
      <c r="IF22" s="10"/>
      <c r="IG22" s="10"/>
      <c r="IH22" s="10"/>
      <c r="II22" s="10"/>
    </row>
    <row r="23" spans="1:243" s="9" customFormat="1" ht="34.5" customHeight="1">
      <c r="A23" s="50">
        <f t="shared" si="4"/>
        <v>11</v>
      </c>
      <c r="B23" s="71" t="s">
        <v>82</v>
      </c>
      <c r="C23" s="68" t="s">
        <v>59</v>
      </c>
      <c r="D23" s="70">
        <v>30</v>
      </c>
      <c r="E23" s="53" t="s">
        <v>30</v>
      </c>
      <c r="F23" s="52">
        <v>0</v>
      </c>
      <c r="G23" s="54"/>
      <c r="H23" s="54"/>
      <c r="I23" s="56" t="s">
        <v>31</v>
      </c>
      <c r="J23" s="57">
        <f t="shared" si="5"/>
        <v>1</v>
      </c>
      <c r="K23" s="58" t="s">
        <v>41</v>
      </c>
      <c r="L23" s="58" t="s">
        <v>7</v>
      </c>
      <c r="M23" s="59"/>
      <c r="N23" s="66"/>
      <c r="O23" s="66"/>
      <c r="P23" s="67"/>
      <c r="Q23" s="67"/>
      <c r="R23" s="67"/>
      <c r="S23" s="60"/>
      <c r="T23" s="61"/>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3">
        <f t="shared" si="2"/>
        <v>0</v>
      </c>
      <c r="BB23" s="64">
        <f t="shared" si="3"/>
        <v>0</v>
      </c>
      <c r="BC23" s="51" t="str">
        <f t="shared" si="6"/>
        <v>INR Zero Only</v>
      </c>
      <c r="IE23" s="10"/>
      <c r="IF23" s="10"/>
      <c r="IG23" s="10"/>
      <c r="IH23" s="10"/>
      <c r="II23" s="10"/>
    </row>
    <row r="24" spans="1:243" s="9" customFormat="1" ht="36.75" customHeight="1">
      <c r="A24" s="50">
        <f t="shared" si="4"/>
        <v>12</v>
      </c>
      <c r="B24" s="71" t="s">
        <v>89</v>
      </c>
      <c r="C24" s="68" t="s">
        <v>60</v>
      </c>
      <c r="D24" s="70">
        <v>3</v>
      </c>
      <c r="E24" s="53" t="s">
        <v>30</v>
      </c>
      <c r="F24" s="52">
        <v>0</v>
      </c>
      <c r="G24" s="54"/>
      <c r="H24" s="54"/>
      <c r="I24" s="56" t="s">
        <v>31</v>
      </c>
      <c r="J24" s="57">
        <f t="shared" si="5"/>
        <v>1</v>
      </c>
      <c r="K24" s="58" t="s">
        <v>41</v>
      </c>
      <c r="L24" s="58" t="s">
        <v>7</v>
      </c>
      <c r="M24" s="59"/>
      <c r="N24" s="66"/>
      <c r="O24" s="66"/>
      <c r="P24" s="67"/>
      <c r="Q24" s="67"/>
      <c r="R24" s="67"/>
      <c r="S24" s="60"/>
      <c r="T24" s="61"/>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f t="shared" si="2"/>
        <v>0</v>
      </c>
      <c r="BB24" s="64">
        <f t="shared" si="3"/>
        <v>0</v>
      </c>
      <c r="BC24" s="51" t="str">
        <f t="shared" si="6"/>
        <v>INR Zero Only</v>
      </c>
      <c r="IE24" s="10"/>
      <c r="IF24" s="10"/>
      <c r="IG24" s="10"/>
      <c r="IH24" s="10"/>
      <c r="II24" s="10"/>
    </row>
    <row r="25" spans="1:243" s="9" customFormat="1" ht="35.25" customHeight="1">
      <c r="A25" s="50">
        <f t="shared" si="4"/>
        <v>13</v>
      </c>
      <c r="B25" s="71" t="s">
        <v>90</v>
      </c>
      <c r="C25" s="68" t="s">
        <v>61</v>
      </c>
      <c r="D25" s="70">
        <v>4</v>
      </c>
      <c r="E25" s="53" t="s">
        <v>30</v>
      </c>
      <c r="F25" s="52">
        <v>0</v>
      </c>
      <c r="G25" s="54"/>
      <c r="H25" s="54"/>
      <c r="I25" s="56" t="s">
        <v>31</v>
      </c>
      <c r="J25" s="57">
        <f t="shared" si="5"/>
        <v>1</v>
      </c>
      <c r="K25" s="58" t="s">
        <v>41</v>
      </c>
      <c r="L25" s="58" t="s">
        <v>7</v>
      </c>
      <c r="M25" s="59"/>
      <c r="N25" s="66"/>
      <c r="O25" s="66"/>
      <c r="P25" s="67"/>
      <c r="Q25" s="67"/>
      <c r="R25" s="67"/>
      <c r="S25" s="60"/>
      <c r="T25" s="61"/>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f t="shared" si="2"/>
        <v>0</v>
      </c>
      <c r="BB25" s="64">
        <f t="shared" si="3"/>
        <v>0</v>
      </c>
      <c r="BC25" s="51" t="str">
        <f t="shared" si="6"/>
        <v>INR Zero Only</v>
      </c>
      <c r="IE25" s="10"/>
      <c r="IF25" s="10"/>
      <c r="IG25" s="10"/>
      <c r="IH25" s="10"/>
      <c r="II25" s="10"/>
    </row>
    <row r="26" spans="1:243" s="9" customFormat="1" ht="52.5" customHeight="1">
      <c r="A26" s="50">
        <f t="shared" si="4"/>
        <v>14</v>
      </c>
      <c r="B26" s="71" t="s">
        <v>91</v>
      </c>
      <c r="C26" s="68" t="s">
        <v>62</v>
      </c>
      <c r="D26" s="70">
        <v>4</v>
      </c>
      <c r="E26" s="53" t="s">
        <v>30</v>
      </c>
      <c r="F26" s="52">
        <v>0</v>
      </c>
      <c r="G26" s="54"/>
      <c r="H26" s="54"/>
      <c r="I26" s="56" t="s">
        <v>31</v>
      </c>
      <c r="J26" s="57">
        <f t="shared" si="5"/>
        <v>1</v>
      </c>
      <c r="K26" s="58" t="s">
        <v>41</v>
      </c>
      <c r="L26" s="58" t="s">
        <v>7</v>
      </c>
      <c r="M26" s="59"/>
      <c r="N26" s="66"/>
      <c r="O26" s="66"/>
      <c r="P26" s="67"/>
      <c r="Q26" s="67"/>
      <c r="R26" s="67"/>
      <c r="S26" s="60"/>
      <c r="T26" s="61"/>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3">
        <f t="shared" si="2"/>
        <v>0</v>
      </c>
      <c r="BB26" s="64">
        <f t="shared" si="3"/>
        <v>0</v>
      </c>
      <c r="BC26" s="51" t="str">
        <f t="shared" si="6"/>
        <v>INR Zero Only</v>
      </c>
      <c r="IE26" s="10"/>
      <c r="IF26" s="10"/>
      <c r="IG26" s="10"/>
      <c r="IH26" s="10"/>
      <c r="II26" s="10"/>
    </row>
    <row r="27" spans="1:243" s="9" customFormat="1" ht="39" customHeight="1">
      <c r="A27" s="50">
        <f t="shared" si="4"/>
        <v>15</v>
      </c>
      <c r="B27" s="71" t="s">
        <v>92</v>
      </c>
      <c r="C27" s="68" t="s">
        <v>63</v>
      </c>
      <c r="D27" s="70">
        <v>4</v>
      </c>
      <c r="E27" s="53" t="s">
        <v>30</v>
      </c>
      <c r="F27" s="52">
        <v>0</v>
      </c>
      <c r="G27" s="54"/>
      <c r="H27" s="54"/>
      <c r="I27" s="56" t="s">
        <v>31</v>
      </c>
      <c r="J27" s="57">
        <f t="shared" si="5"/>
        <v>1</v>
      </c>
      <c r="K27" s="58" t="s">
        <v>41</v>
      </c>
      <c r="L27" s="58" t="s">
        <v>7</v>
      </c>
      <c r="M27" s="59"/>
      <c r="N27" s="66"/>
      <c r="O27" s="66"/>
      <c r="P27" s="67"/>
      <c r="Q27" s="67"/>
      <c r="R27" s="67"/>
      <c r="S27" s="60"/>
      <c r="T27" s="61"/>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3">
        <f t="shared" si="2"/>
        <v>0</v>
      </c>
      <c r="BB27" s="64">
        <f t="shared" si="3"/>
        <v>0</v>
      </c>
      <c r="BC27" s="51" t="str">
        <f t="shared" si="6"/>
        <v>INR Zero Only</v>
      </c>
      <c r="IE27" s="10"/>
      <c r="IF27" s="10"/>
      <c r="IG27" s="10"/>
      <c r="IH27" s="10"/>
      <c r="II27" s="10"/>
    </row>
    <row r="28" spans="1:243" s="9" customFormat="1" ht="38.25" customHeight="1">
      <c r="A28" s="50">
        <f t="shared" si="4"/>
        <v>16</v>
      </c>
      <c r="B28" s="71" t="s">
        <v>93</v>
      </c>
      <c r="C28" s="68" t="s">
        <v>64</v>
      </c>
      <c r="D28" s="70">
        <v>4</v>
      </c>
      <c r="E28" s="53" t="s">
        <v>30</v>
      </c>
      <c r="F28" s="52">
        <v>0</v>
      </c>
      <c r="G28" s="54"/>
      <c r="H28" s="54"/>
      <c r="I28" s="56" t="s">
        <v>31</v>
      </c>
      <c r="J28" s="57">
        <f t="shared" si="5"/>
        <v>1</v>
      </c>
      <c r="K28" s="58" t="s">
        <v>41</v>
      </c>
      <c r="L28" s="58" t="s">
        <v>7</v>
      </c>
      <c r="M28" s="59"/>
      <c r="N28" s="66"/>
      <c r="O28" s="66"/>
      <c r="P28" s="67"/>
      <c r="Q28" s="67"/>
      <c r="R28" s="67"/>
      <c r="S28" s="60"/>
      <c r="T28" s="61"/>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3">
        <f t="shared" si="2"/>
        <v>0</v>
      </c>
      <c r="BB28" s="64">
        <f t="shared" si="3"/>
        <v>0</v>
      </c>
      <c r="BC28" s="51" t="str">
        <f t="shared" si="6"/>
        <v>INR Zero Only</v>
      </c>
      <c r="IE28" s="10"/>
      <c r="IF28" s="10"/>
      <c r="IG28" s="10"/>
      <c r="IH28" s="10"/>
      <c r="II28" s="10"/>
    </row>
    <row r="29" spans="1:243" s="9" customFormat="1" ht="44.25" customHeight="1">
      <c r="A29" s="50">
        <f t="shared" si="4"/>
        <v>17</v>
      </c>
      <c r="B29" s="71" t="s">
        <v>94</v>
      </c>
      <c r="C29" s="68" t="s">
        <v>65</v>
      </c>
      <c r="D29" s="70">
        <v>2</v>
      </c>
      <c r="E29" s="53" t="s">
        <v>30</v>
      </c>
      <c r="F29" s="52">
        <v>0</v>
      </c>
      <c r="G29" s="54"/>
      <c r="H29" s="54"/>
      <c r="I29" s="56" t="s">
        <v>31</v>
      </c>
      <c r="J29" s="57">
        <f t="shared" si="5"/>
        <v>1</v>
      </c>
      <c r="K29" s="58" t="s">
        <v>41</v>
      </c>
      <c r="L29" s="58" t="s">
        <v>7</v>
      </c>
      <c r="M29" s="59"/>
      <c r="N29" s="66"/>
      <c r="O29" s="66"/>
      <c r="P29" s="67"/>
      <c r="Q29" s="67"/>
      <c r="R29" s="67"/>
      <c r="S29" s="60"/>
      <c r="T29" s="61"/>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3">
        <f t="shared" si="2"/>
        <v>0</v>
      </c>
      <c r="BB29" s="64">
        <f t="shared" si="3"/>
        <v>0</v>
      </c>
      <c r="BC29" s="51" t="str">
        <f t="shared" si="6"/>
        <v>INR Zero Only</v>
      </c>
      <c r="IE29" s="10"/>
      <c r="IF29" s="10"/>
      <c r="IG29" s="10"/>
      <c r="IH29" s="10"/>
      <c r="II29" s="10"/>
    </row>
    <row r="30" spans="1:243" s="9" customFormat="1" ht="39.75" customHeight="1">
      <c r="A30" s="50">
        <f t="shared" si="4"/>
        <v>18</v>
      </c>
      <c r="B30" s="71" t="s">
        <v>95</v>
      </c>
      <c r="C30" s="68" t="s">
        <v>66</v>
      </c>
      <c r="D30" s="70">
        <v>3</v>
      </c>
      <c r="E30" s="53" t="s">
        <v>30</v>
      </c>
      <c r="F30" s="52">
        <v>0</v>
      </c>
      <c r="G30" s="54"/>
      <c r="H30" s="54"/>
      <c r="I30" s="56" t="s">
        <v>31</v>
      </c>
      <c r="J30" s="57">
        <f t="shared" si="5"/>
        <v>1</v>
      </c>
      <c r="K30" s="58" t="s">
        <v>41</v>
      </c>
      <c r="L30" s="58" t="s">
        <v>7</v>
      </c>
      <c r="M30" s="59"/>
      <c r="N30" s="66"/>
      <c r="O30" s="66"/>
      <c r="P30" s="67"/>
      <c r="Q30" s="67"/>
      <c r="R30" s="67"/>
      <c r="S30" s="60"/>
      <c r="T30" s="61"/>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3">
        <f t="shared" si="2"/>
        <v>0</v>
      </c>
      <c r="BB30" s="64">
        <f t="shared" si="3"/>
        <v>0</v>
      </c>
      <c r="BC30" s="51" t="str">
        <f t="shared" si="6"/>
        <v>INR Zero Only</v>
      </c>
      <c r="IE30" s="10"/>
      <c r="IF30" s="10"/>
      <c r="IG30" s="10"/>
      <c r="IH30" s="10"/>
      <c r="II30" s="10"/>
    </row>
    <row r="31" spans="1:243" s="9" customFormat="1" ht="35.25" customHeight="1">
      <c r="A31" s="50">
        <f t="shared" si="4"/>
        <v>19</v>
      </c>
      <c r="B31" s="71" t="s">
        <v>96</v>
      </c>
      <c r="C31" s="68" t="s">
        <v>67</v>
      </c>
      <c r="D31" s="70">
        <v>1</v>
      </c>
      <c r="E31" s="53" t="s">
        <v>54</v>
      </c>
      <c r="F31" s="52">
        <v>0</v>
      </c>
      <c r="G31" s="54"/>
      <c r="H31" s="54"/>
      <c r="I31" s="56" t="s">
        <v>31</v>
      </c>
      <c r="J31" s="57">
        <f t="shared" si="5"/>
        <v>1</v>
      </c>
      <c r="K31" s="58" t="s">
        <v>41</v>
      </c>
      <c r="L31" s="58" t="s">
        <v>7</v>
      </c>
      <c r="M31" s="59"/>
      <c r="N31" s="66"/>
      <c r="O31" s="66"/>
      <c r="P31" s="67"/>
      <c r="Q31" s="67"/>
      <c r="R31" s="67"/>
      <c r="S31" s="60"/>
      <c r="T31" s="61"/>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3">
        <f t="shared" si="2"/>
        <v>0</v>
      </c>
      <c r="BB31" s="64">
        <f t="shared" si="3"/>
        <v>0</v>
      </c>
      <c r="BC31" s="51" t="str">
        <f t="shared" si="6"/>
        <v>INR Zero Only</v>
      </c>
      <c r="IE31" s="10"/>
      <c r="IF31" s="10"/>
      <c r="IG31" s="10"/>
      <c r="IH31" s="10"/>
      <c r="II31" s="10"/>
    </row>
    <row r="32" spans="1:243" s="9" customFormat="1" ht="37.5" customHeight="1">
      <c r="A32" s="50">
        <f t="shared" si="4"/>
        <v>20</v>
      </c>
      <c r="B32" s="71" t="s">
        <v>97</v>
      </c>
      <c r="C32" s="68" t="s">
        <v>68</v>
      </c>
      <c r="D32" s="70">
        <v>14</v>
      </c>
      <c r="E32" s="53" t="s">
        <v>54</v>
      </c>
      <c r="F32" s="52">
        <v>0</v>
      </c>
      <c r="G32" s="54"/>
      <c r="H32" s="54"/>
      <c r="I32" s="56" t="s">
        <v>31</v>
      </c>
      <c r="J32" s="57">
        <f t="shared" si="5"/>
        <v>1</v>
      </c>
      <c r="K32" s="58" t="s">
        <v>41</v>
      </c>
      <c r="L32" s="58" t="s">
        <v>7</v>
      </c>
      <c r="M32" s="59"/>
      <c r="N32" s="66"/>
      <c r="O32" s="66"/>
      <c r="P32" s="67"/>
      <c r="Q32" s="67"/>
      <c r="R32" s="67"/>
      <c r="S32" s="60"/>
      <c r="T32" s="61"/>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 t="shared" si="2"/>
        <v>0</v>
      </c>
      <c r="BB32" s="64">
        <f t="shared" si="3"/>
        <v>0</v>
      </c>
      <c r="BC32" s="51" t="str">
        <f t="shared" si="6"/>
        <v>INR Zero Only</v>
      </c>
      <c r="IE32" s="10"/>
      <c r="IF32" s="10"/>
      <c r="IG32" s="10"/>
      <c r="IH32" s="10"/>
      <c r="II32" s="10"/>
    </row>
    <row r="33" spans="1:243" s="9" customFormat="1" ht="36" customHeight="1">
      <c r="A33" s="50">
        <f t="shared" si="4"/>
        <v>21</v>
      </c>
      <c r="B33" s="71" t="s">
        <v>98</v>
      </c>
      <c r="C33" s="68" t="s">
        <v>69</v>
      </c>
      <c r="D33" s="70">
        <v>4</v>
      </c>
      <c r="E33" s="53" t="s">
        <v>54</v>
      </c>
      <c r="F33" s="52">
        <v>0</v>
      </c>
      <c r="G33" s="54"/>
      <c r="H33" s="54"/>
      <c r="I33" s="56" t="s">
        <v>31</v>
      </c>
      <c r="J33" s="57">
        <f t="shared" si="5"/>
        <v>1</v>
      </c>
      <c r="K33" s="58" t="s">
        <v>41</v>
      </c>
      <c r="L33" s="58" t="s">
        <v>7</v>
      </c>
      <c r="M33" s="59"/>
      <c r="N33" s="66"/>
      <c r="O33" s="66"/>
      <c r="P33" s="67"/>
      <c r="Q33" s="67"/>
      <c r="R33" s="67"/>
      <c r="S33" s="60"/>
      <c r="T33" s="61"/>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3">
        <f t="shared" si="2"/>
        <v>0</v>
      </c>
      <c r="BB33" s="64">
        <f t="shared" si="3"/>
        <v>0</v>
      </c>
      <c r="BC33" s="51" t="str">
        <f t="shared" si="6"/>
        <v>INR Zero Only</v>
      </c>
      <c r="IE33" s="10"/>
      <c r="IF33" s="10"/>
      <c r="IG33" s="10"/>
      <c r="IH33" s="10"/>
      <c r="II33" s="10"/>
    </row>
    <row r="34" spans="1:243" s="9" customFormat="1" ht="37.5" customHeight="1">
      <c r="A34" s="50">
        <f t="shared" si="4"/>
        <v>22</v>
      </c>
      <c r="B34" s="71" t="s">
        <v>99</v>
      </c>
      <c r="C34" s="68" t="s">
        <v>70</v>
      </c>
      <c r="D34" s="70">
        <v>2</v>
      </c>
      <c r="E34" s="53" t="s">
        <v>54</v>
      </c>
      <c r="F34" s="52">
        <v>0</v>
      </c>
      <c r="G34" s="54"/>
      <c r="H34" s="54"/>
      <c r="I34" s="56" t="s">
        <v>31</v>
      </c>
      <c r="J34" s="57">
        <f t="shared" si="5"/>
        <v>1</v>
      </c>
      <c r="K34" s="58" t="s">
        <v>41</v>
      </c>
      <c r="L34" s="58" t="s">
        <v>7</v>
      </c>
      <c r="M34" s="59"/>
      <c r="N34" s="66"/>
      <c r="O34" s="66"/>
      <c r="P34" s="67"/>
      <c r="Q34" s="67"/>
      <c r="R34" s="67"/>
      <c r="S34" s="60"/>
      <c r="T34" s="61"/>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3">
        <f t="shared" si="2"/>
        <v>0</v>
      </c>
      <c r="BB34" s="64">
        <f t="shared" si="3"/>
        <v>0</v>
      </c>
      <c r="BC34" s="51" t="str">
        <f t="shared" si="6"/>
        <v>INR Zero Only</v>
      </c>
      <c r="IE34" s="10"/>
      <c r="IF34" s="10"/>
      <c r="IG34" s="10"/>
      <c r="IH34" s="10"/>
      <c r="II34" s="10"/>
    </row>
    <row r="35" spans="1:243" s="9" customFormat="1" ht="34.5" customHeight="1">
      <c r="A35" s="50">
        <f t="shared" si="4"/>
        <v>23</v>
      </c>
      <c r="B35" s="71" t="s">
        <v>100</v>
      </c>
      <c r="C35" s="68" t="s">
        <v>71</v>
      </c>
      <c r="D35" s="70">
        <v>2</v>
      </c>
      <c r="E35" s="53" t="s">
        <v>54</v>
      </c>
      <c r="F35" s="52">
        <v>0</v>
      </c>
      <c r="G35" s="54"/>
      <c r="H35" s="54"/>
      <c r="I35" s="56" t="s">
        <v>31</v>
      </c>
      <c r="J35" s="57">
        <f t="shared" si="5"/>
        <v>1</v>
      </c>
      <c r="K35" s="58" t="s">
        <v>41</v>
      </c>
      <c r="L35" s="58" t="s">
        <v>7</v>
      </c>
      <c r="M35" s="59"/>
      <c r="N35" s="66"/>
      <c r="O35" s="66"/>
      <c r="P35" s="67"/>
      <c r="Q35" s="67"/>
      <c r="R35" s="67"/>
      <c r="S35" s="60"/>
      <c r="T35" s="61"/>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3">
        <f t="shared" si="2"/>
        <v>0</v>
      </c>
      <c r="BB35" s="64">
        <f t="shared" si="3"/>
        <v>0</v>
      </c>
      <c r="BC35" s="51" t="str">
        <f t="shared" si="6"/>
        <v>INR Zero Only</v>
      </c>
      <c r="IE35" s="10"/>
      <c r="IF35" s="10"/>
      <c r="IG35" s="10"/>
      <c r="IH35" s="10"/>
      <c r="II35" s="10"/>
    </row>
    <row r="36" spans="1:243" s="9" customFormat="1" ht="35.25" customHeight="1">
      <c r="A36" s="50">
        <f t="shared" si="4"/>
        <v>24</v>
      </c>
      <c r="B36" s="71" t="s">
        <v>101</v>
      </c>
      <c r="C36" s="68" t="s">
        <v>72</v>
      </c>
      <c r="D36" s="70">
        <v>6</v>
      </c>
      <c r="E36" s="53" t="s">
        <v>30</v>
      </c>
      <c r="F36" s="52">
        <v>0</v>
      </c>
      <c r="G36" s="54"/>
      <c r="H36" s="54"/>
      <c r="I36" s="56" t="s">
        <v>31</v>
      </c>
      <c r="J36" s="57">
        <f t="shared" si="5"/>
        <v>1</v>
      </c>
      <c r="K36" s="58" t="s">
        <v>41</v>
      </c>
      <c r="L36" s="58" t="s">
        <v>7</v>
      </c>
      <c r="M36" s="59"/>
      <c r="N36" s="66"/>
      <c r="O36" s="66"/>
      <c r="P36" s="67"/>
      <c r="Q36" s="67"/>
      <c r="R36" s="67"/>
      <c r="S36" s="60"/>
      <c r="T36" s="61"/>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3">
        <f t="shared" si="2"/>
        <v>0</v>
      </c>
      <c r="BB36" s="64">
        <f t="shared" si="3"/>
        <v>0</v>
      </c>
      <c r="BC36" s="51" t="str">
        <f t="shared" si="6"/>
        <v>INR Zero Only</v>
      </c>
      <c r="IE36" s="10"/>
      <c r="IF36" s="10"/>
      <c r="IG36" s="10"/>
      <c r="IH36" s="10"/>
      <c r="II36" s="10"/>
    </row>
    <row r="37" spans="1:243" s="9" customFormat="1" ht="39" customHeight="1">
      <c r="A37" s="50">
        <f t="shared" si="4"/>
        <v>25</v>
      </c>
      <c r="B37" s="71" t="s">
        <v>102</v>
      </c>
      <c r="C37" s="68" t="s">
        <v>73</v>
      </c>
      <c r="D37" s="70">
        <v>4</v>
      </c>
      <c r="E37" s="53" t="s">
        <v>30</v>
      </c>
      <c r="F37" s="52">
        <v>0</v>
      </c>
      <c r="G37" s="54"/>
      <c r="H37" s="54"/>
      <c r="I37" s="56" t="s">
        <v>31</v>
      </c>
      <c r="J37" s="57">
        <f t="shared" si="5"/>
        <v>1</v>
      </c>
      <c r="K37" s="58" t="s">
        <v>41</v>
      </c>
      <c r="L37" s="58" t="s">
        <v>7</v>
      </c>
      <c r="M37" s="59"/>
      <c r="N37" s="66"/>
      <c r="O37" s="66"/>
      <c r="P37" s="67"/>
      <c r="Q37" s="67"/>
      <c r="R37" s="67"/>
      <c r="S37" s="60"/>
      <c r="T37" s="61"/>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3">
        <f t="shared" si="2"/>
        <v>0</v>
      </c>
      <c r="BB37" s="64">
        <f t="shared" si="3"/>
        <v>0</v>
      </c>
      <c r="BC37" s="51" t="str">
        <f t="shared" si="6"/>
        <v>INR Zero Only</v>
      </c>
      <c r="IE37" s="10"/>
      <c r="IF37" s="10"/>
      <c r="IG37" s="10"/>
      <c r="IH37" s="10"/>
      <c r="II37" s="10"/>
    </row>
    <row r="38" spans="1:243" s="9" customFormat="1" ht="34.5" customHeight="1">
      <c r="A38" s="50">
        <f t="shared" si="4"/>
        <v>26</v>
      </c>
      <c r="B38" s="71" t="s">
        <v>103</v>
      </c>
      <c r="C38" s="68" t="s">
        <v>74</v>
      </c>
      <c r="D38" s="70">
        <v>4</v>
      </c>
      <c r="E38" s="53" t="s">
        <v>30</v>
      </c>
      <c r="F38" s="52">
        <v>0</v>
      </c>
      <c r="G38" s="54"/>
      <c r="H38" s="54"/>
      <c r="I38" s="56" t="s">
        <v>31</v>
      </c>
      <c r="J38" s="57">
        <f t="shared" si="5"/>
        <v>1</v>
      </c>
      <c r="K38" s="58" t="s">
        <v>41</v>
      </c>
      <c r="L38" s="58" t="s">
        <v>7</v>
      </c>
      <c r="M38" s="59"/>
      <c r="N38" s="66"/>
      <c r="O38" s="66"/>
      <c r="P38" s="67"/>
      <c r="Q38" s="67"/>
      <c r="R38" s="67"/>
      <c r="S38" s="60"/>
      <c r="T38" s="61"/>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3">
        <f t="shared" si="2"/>
        <v>0</v>
      </c>
      <c r="BB38" s="64">
        <f t="shared" si="3"/>
        <v>0</v>
      </c>
      <c r="BC38" s="51" t="str">
        <f t="shared" si="6"/>
        <v>INR Zero Only</v>
      </c>
      <c r="IE38" s="10"/>
      <c r="IF38" s="10"/>
      <c r="IG38" s="10"/>
      <c r="IH38" s="10"/>
      <c r="II38" s="10"/>
    </row>
    <row r="39" spans="1:243" s="9" customFormat="1" ht="33.75" customHeight="1">
      <c r="A39" s="50">
        <f t="shared" si="4"/>
        <v>27</v>
      </c>
      <c r="B39" s="71" t="s">
        <v>104</v>
      </c>
      <c r="C39" s="68" t="s">
        <v>75</v>
      </c>
      <c r="D39" s="70">
        <v>34</v>
      </c>
      <c r="E39" s="53" t="s">
        <v>30</v>
      </c>
      <c r="F39" s="52">
        <v>0</v>
      </c>
      <c r="G39" s="54"/>
      <c r="H39" s="54"/>
      <c r="I39" s="56" t="s">
        <v>31</v>
      </c>
      <c r="J39" s="57">
        <f t="shared" si="5"/>
        <v>1</v>
      </c>
      <c r="K39" s="58" t="s">
        <v>41</v>
      </c>
      <c r="L39" s="58" t="s">
        <v>7</v>
      </c>
      <c r="M39" s="59"/>
      <c r="N39" s="66"/>
      <c r="O39" s="66"/>
      <c r="P39" s="67"/>
      <c r="Q39" s="67"/>
      <c r="R39" s="67"/>
      <c r="S39" s="60"/>
      <c r="T39" s="61"/>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f t="shared" si="2"/>
        <v>0</v>
      </c>
      <c r="BB39" s="64">
        <f t="shared" si="3"/>
        <v>0</v>
      </c>
      <c r="BC39" s="51" t="str">
        <f t="shared" si="6"/>
        <v>INR Zero Only</v>
      </c>
      <c r="IE39" s="10"/>
      <c r="IF39" s="10"/>
      <c r="IG39" s="10"/>
      <c r="IH39" s="10"/>
      <c r="II39" s="10"/>
    </row>
    <row r="40" spans="1:243" s="9" customFormat="1" ht="22.5" customHeight="1">
      <c r="A40" s="50">
        <v>28</v>
      </c>
      <c r="B40" s="71" t="s">
        <v>105</v>
      </c>
      <c r="C40" s="68" t="s">
        <v>76</v>
      </c>
      <c r="D40" s="70">
        <v>18</v>
      </c>
      <c r="E40" s="53" t="s">
        <v>30</v>
      </c>
      <c r="F40" s="52">
        <v>0</v>
      </c>
      <c r="G40" s="54"/>
      <c r="H40" s="54"/>
      <c r="I40" s="56" t="s">
        <v>31</v>
      </c>
      <c r="J40" s="57">
        <f>IF(I40="Less(-)",-1,1)</f>
        <v>1</v>
      </c>
      <c r="K40" s="58" t="s">
        <v>41</v>
      </c>
      <c r="L40" s="58" t="s">
        <v>7</v>
      </c>
      <c r="M40" s="59"/>
      <c r="N40" s="66"/>
      <c r="O40" s="66"/>
      <c r="P40" s="67"/>
      <c r="Q40" s="67"/>
      <c r="R40" s="67"/>
      <c r="S40" s="60"/>
      <c r="T40" s="61"/>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f t="shared" si="2"/>
        <v>0</v>
      </c>
      <c r="BB40" s="64">
        <f t="shared" si="3"/>
        <v>0</v>
      </c>
      <c r="BC40" s="51" t="str">
        <f>SpellNumber(L40,BB40)</f>
        <v>INR Zero Only</v>
      </c>
      <c r="IE40" s="10"/>
      <c r="IF40" s="10"/>
      <c r="IG40" s="10"/>
      <c r="IH40" s="10"/>
      <c r="II40" s="10"/>
    </row>
    <row r="41" spans="1:243" s="9" customFormat="1" ht="33.75" customHeight="1">
      <c r="A41" s="50">
        <v>29</v>
      </c>
      <c r="B41" s="71" t="s">
        <v>106</v>
      </c>
      <c r="C41" s="68" t="s">
        <v>108</v>
      </c>
      <c r="D41" s="70">
        <v>24</v>
      </c>
      <c r="E41" s="53" t="s">
        <v>30</v>
      </c>
      <c r="F41" s="52">
        <v>0</v>
      </c>
      <c r="G41" s="54"/>
      <c r="H41" s="54"/>
      <c r="I41" s="56" t="s">
        <v>31</v>
      </c>
      <c r="J41" s="57">
        <f>IF(I41="Less(-)",-1,1)</f>
        <v>1</v>
      </c>
      <c r="K41" s="58" t="s">
        <v>41</v>
      </c>
      <c r="L41" s="58" t="s">
        <v>7</v>
      </c>
      <c r="M41" s="59"/>
      <c r="N41" s="66"/>
      <c r="O41" s="66"/>
      <c r="P41" s="67"/>
      <c r="Q41" s="67"/>
      <c r="R41" s="67"/>
      <c r="S41" s="60"/>
      <c r="T41" s="61"/>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3">
        <f t="shared" si="2"/>
        <v>0</v>
      </c>
      <c r="BB41" s="64">
        <f t="shared" si="3"/>
        <v>0</v>
      </c>
      <c r="BC41" s="51" t="str">
        <f>SpellNumber(L41,BB41)</f>
        <v>INR Zero Only</v>
      </c>
      <c r="IE41" s="10"/>
      <c r="IF41" s="10"/>
      <c r="IG41" s="10"/>
      <c r="IH41" s="10"/>
      <c r="II41" s="10"/>
    </row>
    <row r="42" spans="1:243" s="9" customFormat="1" ht="22.5" customHeight="1">
      <c r="A42" s="50">
        <v>30</v>
      </c>
      <c r="B42" s="71" t="s">
        <v>107</v>
      </c>
      <c r="C42" s="68" t="s">
        <v>109</v>
      </c>
      <c r="D42" s="70">
        <v>144</v>
      </c>
      <c r="E42" s="53" t="s">
        <v>30</v>
      </c>
      <c r="F42" s="52">
        <v>0</v>
      </c>
      <c r="G42" s="54"/>
      <c r="H42" s="54"/>
      <c r="I42" s="56" t="s">
        <v>31</v>
      </c>
      <c r="J42" s="57">
        <f t="shared" si="5"/>
        <v>1</v>
      </c>
      <c r="K42" s="58" t="s">
        <v>41</v>
      </c>
      <c r="L42" s="58" t="s">
        <v>7</v>
      </c>
      <c r="M42" s="59"/>
      <c r="N42" s="66"/>
      <c r="O42" s="66"/>
      <c r="P42" s="67"/>
      <c r="Q42" s="67"/>
      <c r="R42" s="67"/>
      <c r="S42" s="60"/>
      <c r="T42" s="61"/>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3">
        <f t="shared" si="2"/>
        <v>0</v>
      </c>
      <c r="BB42" s="64">
        <f t="shared" si="3"/>
        <v>0</v>
      </c>
      <c r="BC42" s="51" t="str">
        <f t="shared" si="6"/>
        <v>INR Zero Only</v>
      </c>
      <c r="IE42" s="10"/>
      <c r="IF42" s="10"/>
      <c r="IG42" s="10"/>
      <c r="IH42" s="10"/>
      <c r="II42" s="10"/>
    </row>
    <row r="43" spans="1:243" s="15" customFormat="1" ht="39" customHeight="1">
      <c r="A43" s="26" t="s">
        <v>37</v>
      </c>
      <c r="B43" s="27"/>
      <c r="C43" s="28"/>
      <c r="D43" s="29"/>
      <c r="E43" s="29"/>
      <c r="F43" s="29"/>
      <c r="G43" s="29"/>
      <c r="H43" s="30"/>
      <c r="I43" s="30"/>
      <c r="J43" s="30"/>
      <c r="K43" s="30"/>
      <c r="L43" s="31"/>
      <c r="P43" s="65"/>
      <c r="Q43" s="65"/>
      <c r="R43" s="65"/>
      <c r="BA43" s="49">
        <f>SUM(BA13:BA42)</f>
        <v>0</v>
      </c>
      <c r="BB43" s="49">
        <f>SUM(BB13:BB42)</f>
        <v>0</v>
      </c>
      <c r="BC43" s="25" t="str">
        <f>SpellNumber($E$2,BB43)</f>
        <v>INR Zero Only</v>
      </c>
      <c r="IE43" s="16">
        <v>4</v>
      </c>
      <c r="IF43" s="16" t="s">
        <v>33</v>
      </c>
      <c r="IG43" s="16" t="s">
        <v>36</v>
      </c>
      <c r="IH43" s="16">
        <v>10</v>
      </c>
      <c r="II43" s="16" t="s">
        <v>30</v>
      </c>
    </row>
    <row r="44" spans="1:243" s="19" customFormat="1" ht="54.75" customHeight="1" hidden="1">
      <c r="A44" s="27" t="s">
        <v>43</v>
      </c>
      <c r="B44" s="32"/>
      <c r="C44" s="17"/>
      <c r="D44" s="33"/>
      <c r="E44" s="34" t="s">
        <v>38</v>
      </c>
      <c r="F44" s="47"/>
      <c r="G44" s="35"/>
      <c r="H44" s="18"/>
      <c r="I44" s="18"/>
      <c r="J44" s="18"/>
      <c r="K44" s="36"/>
      <c r="L44" s="37"/>
      <c r="M44" s="38" t="s">
        <v>39</v>
      </c>
      <c r="O44" s="15"/>
      <c r="P44" s="15"/>
      <c r="Q44" s="15"/>
      <c r="R44" s="15"/>
      <c r="S44" s="15"/>
      <c r="BA44" s="48">
        <f>IF(ISBLANK(F44),0,IF(E44="Excess (+)",ROUND(BA43+(BA43*F44),2),IF(E44="Less (-)",ROUND(BA43+(BA43*F44*(-1)),2),0)))</f>
        <v>0</v>
      </c>
      <c r="BB44" s="39">
        <f>ROUND(BA44,0)</f>
        <v>0</v>
      </c>
      <c r="BC44" s="40" t="str">
        <f>SpellNumber(L44,BB44)</f>
        <v> Zero Only</v>
      </c>
      <c r="IE44" s="20"/>
      <c r="IF44" s="20"/>
      <c r="IG44" s="20"/>
      <c r="IH44" s="20"/>
      <c r="II44" s="20"/>
    </row>
    <row r="45" spans="1:243" s="19" customFormat="1" ht="53.25" customHeight="1">
      <c r="A45" s="26" t="s">
        <v>42</v>
      </c>
      <c r="B45" s="26"/>
      <c r="C45" s="75" t="str">
        <f>SpellNumber($E$2,BB43)</f>
        <v>INR Zero Only</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7"/>
      <c r="IE45" s="20"/>
      <c r="IF45" s="20"/>
      <c r="IG45" s="20"/>
      <c r="IH45" s="20"/>
      <c r="II45" s="20"/>
    </row>
    <row r="46" spans="3:243" s="12" customFormat="1" ht="15">
      <c r="C46" s="21"/>
      <c r="D46" s="21"/>
      <c r="E46" s="21"/>
      <c r="F46" s="21"/>
      <c r="G46" s="21"/>
      <c r="H46" s="21"/>
      <c r="I46" s="21"/>
      <c r="J46" s="21"/>
      <c r="K46" s="21"/>
      <c r="L46" s="21"/>
      <c r="M46" s="21"/>
      <c r="O46" s="21"/>
      <c r="BA46" s="21"/>
      <c r="BC46" s="21"/>
      <c r="IE46" s="13"/>
      <c r="IF46" s="13"/>
      <c r="IG46" s="13"/>
      <c r="IH46" s="13"/>
      <c r="II46" s="13"/>
    </row>
  </sheetData>
  <sheetProtection password="E491" sheet="1" selectLockedCells="1"/>
  <mergeCells count="8">
    <mergeCell ref="A9:BC9"/>
    <mergeCell ref="C45:BC45"/>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4">
      <formula1>IF(ISBLANK(F44),$A$3:$C$3,$B$3:$C$3)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4">
      <formula1>0</formula1>
      <formula2>IF(E44&lt;&gt;"Select",99.9,0)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4">
      <formula1>IF(E44&lt;&gt;"Select",0,-1)</formula1>
      <formula2>IF(E44&lt;&gt;"Select",99.99,-1)</formula2>
    </dataValidation>
    <dataValidation type="decimal" allowBlank="1" showInputMessage="1" showErrorMessage="1" promptTitle="Basic Rate Entry" prompt="Please enter Basic Rate  in Rupees for this item. " errorTitle="Invaid Entry" error="Only Numeric Values are allowed. " sqref="M13:M42">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42">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O13:O42">
      <formula1>0</formula1>
      <formula2>999999999999999</formula2>
    </dataValidation>
    <dataValidation type="list" allowBlank="1" showInputMessage="1" showErrorMessage="1" sqref="L13 L14 L15 L16 L17 L18 L19 L20 L21 L22 L23 L24 L25 L26 L27 L28 L29 L30 L31 L32 L33 L34 L35 L36 L37 L38 L39 L40 L41 L42">
      <formula1>"INR"</formula1>
    </dataValidation>
    <dataValidation allowBlank="1" showInputMessage="1" showErrorMessage="1" promptTitle="Addition / Deduction" prompt="Please Choose the correct One" sqref="J13:J42"/>
    <dataValidation type="list" showInputMessage="1" showErrorMessage="1" sqref="I13:I42">
      <formula1>"Excess(+), Less(-)"</formula1>
    </dataValidation>
    <dataValidation type="decimal" allowBlank="1" showInputMessage="1" showErrorMessage="1" errorTitle="Invalid Entry" error="Only Numeric Values are allowed. " sqref="A13:A42">
      <formula1>0</formula1>
      <formula2>999999999999999</formula2>
    </dataValidation>
    <dataValidation allowBlank="1" showInputMessage="1" showErrorMessage="1" promptTitle="Itemcode/Make" prompt="Please enter text" sqref="C13:C42"/>
    <dataValidation type="decimal" allowBlank="1" showInputMessage="1" showErrorMessage="1" promptTitle="Rate Entry" prompt="Please enter the Basic Price in Rupees for this item. " errorTitle="Invaid Entry" error="Only Numeric Values are allowed. " sqref="G13:H42">
      <formula1>0</formula1>
      <formula2>999999999999999</formula2>
    </dataValidation>
    <dataValidation allowBlank="1" showInputMessage="1" showErrorMessage="1" promptTitle="Units" prompt="Please enter Units in text" sqref="E13:E42"/>
    <dataValidation type="decimal" allowBlank="1" showInputMessage="1" showErrorMessage="1" promptTitle="Quantity" prompt="Please enter the Quantity for this item. " errorTitle="Invalid Entry" error="Only Numeric Values are allowed. " sqref="D13:D42 F13:F42">
      <formula1>0</formula1>
      <formula2>999999999999999</formula2>
    </dataValidation>
    <dataValidation type="list" allowBlank="1" showInputMessage="1" showErrorMessage="1" sqref="K13:K42">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3</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2017-03-16T09:59:30Z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